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lan 12 mois" sheetId="1" state="visible" r:id="rId1"/>
    <sheet xmlns:r="http://schemas.openxmlformats.org/officeDocument/2006/relationships" name="Notice" sheetId="2" state="visible" r:id="rId2"/>
  </sheets>
  <definedNames/>
  <calcPr calcId="124519" fullCalcOnLoad="1"/>
</workbook>
</file>

<file path=xl/styles.xml><?xml version="1.0" encoding="utf-8"?>
<styleSheet xmlns="http://schemas.openxmlformats.org/spreadsheetml/2006/main">
  <numFmts count="4">
    <numFmt numFmtId="164" formatCode="yyyy-mm-dd"/>
    <numFmt numFmtId="165" formatCode="mmmm yyyy"/>
    <numFmt numFmtId="166" formatCode="#,##0 &quot;€&quot;;[Red]-#,##0 &quot;€&quot;;&quot;-&quot;"/>
    <numFmt numFmtId="167" formatCode="mmm yy"/>
  </numFmts>
  <fonts count="7">
    <font>
      <name val="Calibri"/>
      <family val="2"/>
      <color theme="1"/>
      <sz val="11"/>
      <scheme val="minor"/>
    </font>
    <font>
      <name val="Arial"/>
      <b val="1"/>
      <color rgb="001F3A5F"/>
      <sz val="14"/>
    </font>
    <font>
      <name val="Arial"/>
      <i val="1"/>
      <color rgb="00555555"/>
      <sz val="9"/>
    </font>
    <font>
      <name val="Arial"/>
      <b val="1"/>
      <sz val="10"/>
    </font>
    <font>
      <name val="Arial"/>
      <color rgb="000000FF"/>
      <sz val="10"/>
    </font>
    <font>
      <name val="Arial"/>
      <b val="1"/>
      <color rgb="00FFFFFF"/>
      <sz val="10"/>
    </font>
    <font>
      <name val="Arial"/>
      <sz val="10"/>
    </font>
  </fonts>
  <fills count="6">
    <fill>
      <patternFill/>
    </fill>
    <fill>
      <patternFill patternType="gray125"/>
    </fill>
    <fill>
      <patternFill patternType="solid">
        <fgColor rgb="00FFF8DC"/>
      </patternFill>
    </fill>
    <fill>
      <patternFill patternType="solid">
        <fgColor rgb="001F3A5F"/>
      </patternFill>
    </fill>
    <fill>
      <patternFill patternType="solid">
        <fgColor rgb="00E8EEF5"/>
      </patternFill>
    </fill>
    <fill>
      <patternFill patternType="solid">
        <fgColor rgb="00F3F5F8"/>
      </patternFill>
    </fill>
  </fills>
  <borders count="2">
    <border>
      <left/>
      <right/>
      <top/>
      <bottom/>
      <diagonal/>
    </border>
    <border>
      <left style="thin">
        <color rgb="00C9D1DB"/>
      </left>
      <right style="thin">
        <color rgb="00C9D1DB"/>
      </right>
      <top style="thin">
        <color rgb="00C9D1DB"/>
      </top>
      <bottom style="thin">
        <color rgb="00C9D1DB"/>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165" fontId="4" fillId="2" borderId="0" pivotButton="0" quotePrefix="0" xfId="0"/>
    <xf numFmtId="166" fontId="4" fillId="2" borderId="0" pivotButton="0" quotePrefix="0" xfId="0"/>
    <xf numFmtId="0" fontId="5" fillId="3" borderId="1" applyAlignment="1" pivotButton="0" quotePrefix="0" xfId="0">
      <alignment horizontal="center" vertical="center" wrapText="1"/>
    </xf>
    <xf numFmtId="167" fontId="5" fillId="3" borderId="1" applyAlignment="1" pivotButton="0" quotePrefix="0" xfId="0">
      <alignment horizontal="center"/>
    </xf>
    <xf numFmtId="0" fontId="3" fillId="0" borderId="1" pivotButton="0" quotePrefix="0" xfId="0"/>
    <xf numFmtId="166" fontId="3" fillId="4" borderId="1" pivotButton="0" quotePrefix="0" xfId="0"/>
    <xf numFmtId="0" fontId="0" fillId="0" borderId="1" pivotButton="0" quotePrefix="0" xfId="0"/>
    <xf numFmtId="0" fontId="3" fillId="5" borderId="0" pivotButton="0" quotePrefix="0" xfId="0"/>
    <xf numFmtId="0" fontId="0" fillId="5" borderId="0" pivotButton="0" quotePrefix="0" xfId="0"/>
    <xf numFmtId="0" fontId="6" fillId="0" borderId="1" pivotButton="0" quotePrefix="0" xfId="0"/>
    <xf numFmtId="166" fontId="4" fillId="2" borderId="1" pivotButton="0" quotePrefix="0" xfId="0"/>
    <xf numFmtId="166" fontId="6" fillId="0" borderId="1" pivotButton="0" quotePrefix="0" xfId="0"/>
    <xf numFmtId="165" fontId="3" fillId="4" borderId="1" pivotButton="0" quotePrefix="0" xfId="0"/>
    <xf numFmtId="1" fontId="3" fillId="4" borderId="1" pivotButton="0" quotePrefix="0" xfId="0"/>
    <xf numFmtId="0" fontId="6" fillId="0" borderId="0"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0"/>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44"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5" customWidth="1" min="14" max="14"/>
  </cols>
  <sheetData>
    <row r="1">
      <c r="A1" s="1" t="inlineStr">
        <is>
          <t>Plan de trésorerie prévisionnel sur 12 mois</t>
        </is>
      </c>
    </row>
    <row r="2">
      <c r="A2" s="2" t="inlineStr">
        <is>
          <t>Encaissements et décaissements à leur date de paiement, TTC. Le solde cumulé fait apparaître le point bas.</t>
        </is>
      </c>
    </row>
    <row r="3">
      <c r="A3" s="3" t="inlineStr">
        <is>
          <t>Premier mois du plan</t>
        </is>
      </c>
      <c r="B3" s="4" t="n">
        <v>46023</v>
      </c>
    </row>
    <row r="4">
      <c r="A4" s="3" t="inlineStr">
        <is>
          <t>Trésorerie disponible au premier jour</t>
        </is>
      </c>
      <c r="B4" s="5" t="n">
        <v>25000</v>
      </c>
    </row>
    <row r="6" ht="30" customHeight="1">
      <c r="A6" s="6" t="inlineStr">
        <is>
          <t>Poste</t>
        </is>
      </c>
      <c r="B6" s="7">
        <f>EDATE($B$3,0)</f>
        <v/>
      </c>
      <c r="C6" s="7">
        <f>EDATE($B$3,1)</f>
        <v/>
      </c>
      <c r="D6" s="7">
        <f>EDATE($B$3,2)</f>
        <v/>
      </c>
      <c r="E6" s="7">
        <f>EDATE($B$3,3)</f>
        <v/>
      </c>
      <c r="F6" s="7">
        <f>EDATE($B$3,4)</f>
        <v/>
      </c>
      <c r="G6" s="7">
        <f>EDATE($B$3,5)</f>
        <v/>
      </c>
      <c r="H6" s="7">
        <f>EDATE($B$3,6)</f>
        <v/>
      </c>
      <c r="I6" s="7">
        <f>EDATE($B$3,7)</f>
        <v/>
      </c>
      <c r="J6" s="7">
        <f>EDATE($B$3,8)</f>
        <v/>
      </c>
      <c r="K6" s="7">
        <f>EDATE($B$3,9)</f>
        <v/>
      </c>
      <c r="L6" s="7">
        <f>EDATE($B$3,10)</f>
        <v/>
      </c>
      <c r="M6" s="7">
        <f>EDATE($B$3,11)</f>
        <v/>
      </c>
      <c r="N6" s="6" t="inlineStr">
        <is>
          <t>Total 12 mois</t>
        </is>
      </c>
    </row>
    <row r="7">
      <c r="A7" s="8" t="inlineStr">
        <is>
          <t>Trésorerie en début de mois</t>
        </is>
      </c>
      <c r="B7" s="9">
        <f>$B$4</f>
        <v/>
      </c>
      <c r="C7" s="9">
        <f>B31</f>
        <v/>
      </c>
      <c r="D7" s="9">
        <f>C31</f>
        <v/>
      </c>
      <c r="E7" s="9">
        <f>D31</f>
        <v/>
      </c>
      <c r="F7" s="9">
        <f>E31</f>
        <v/>
      </c>
      <c r="G7" s="9">
        <f>F31</f>
        <v/>
      </c>
      <c r="H7" s="9">
        <f>G31</f>
        <v/>
      </c>
      <c r="I7" s="9">
        <f>H31</f>
        <v/>
      </c>
      <c r="J7" s="9">
        <f>I31</f>
        <v/>
      </c>
      <c r="K7" s="9">
        <f>J31</f>
        <v/>
      </c>
      <c r="L7" s="9">
        <f>K31</f>
        <v/>
      </c>
      <c r="M7" s="9">
        <f>L31</f>
        <v/>
      </c>
      <c r="N7" s="10" t="n"/>
    </row>
    <row r="9">
      <c r="A9" s="11" t="inlineStr">
        <is>
          <t>Encaissements</t>
        </is>
      </c>
      <c r="B9" s="12" t="n"/>
      <c r="C9" s="12" t="n"/>
      <c r="D9" s="12" t="n"/>
      <c r="E9" s="12" t="n"/>
      <c r="F9" s="12" t="n"/>
      <c r="G9" s="12" t="n"/>
      <c r="H9" s="12" t="n"/>
      <c r="I9" s="12" t="n"/>
      <c r="J9" s="12" t="n"/>
      <c r="K9" s="12" t="n"/>
      <c r="L9" s="12" t="n"/>
      <c r="M9" s="12" t="n"/>
      <c r="N9" s="12" t="n"/>
    </row>
    <row r="10">
      <c r="A10" s="13" t="inlineStr">
        <is>
          <t>Ventes et prestations encaissées (TTC)</t>
        </is>
      </c>
      <c r="B10" s="14" t="n">
        <v>14000</v>
      </c>
      <c r="C10" s="14" t="n">
        <v>12000</v>
      </c>
      <c r="D10" s="14" t="n">
        <v>15000</v>
      </c>
      <c r="E10" s="14" t="n">
        <v>16000</v>
      </c>
      <c r="F10" s="14" t="n">
        <v>15000</v>
      </c>
      <c r="G10" s="14" t="n">
        <v>17000</v>
      </c>
      <c r="H10" s="14" t="n">
        <v>12000</v>
      </c>
      <c r="I10" s="14" t="n">
        <v>8000</v>
      </c>
      <c r="J10" s="14" t="n">
        <v>16000</v>
      </c>
      <c r="K10" s="14" t="n">
        <v>18000</v>
      </c>
      <c r="L10" s="14" t="n">
        <v>17000</v>
      </c>
      <c r="M10" s="14" t="n">
        <v>19000</v>
      </c>
      <c r="N10" s="15">
        <f>SUM(B10:M10)</f>
        <v/>
      </c>
    </row>
    <row r="11">
      <c r="A11" s="13" t="inlineStr">
        <is>
          <t>Subventions et aides reçues</t>
        </is>
      </c>
      <c r="B11" s="14" t="n">
        <v>0</v>
      </c>
      <c r="C11" s="14" t="n">
        <v>0</v>
      </c>
      <c r="D11" s="14" t="n">
        <v>30000</v>
      </c>
      <c r="E11" s="14" t="n">
        <v>0</v>
      </c>
      <c r="F11" s="14" t="n">
        <v>0</v>
      </c>
      <c r="G11" s="14" t="n">
        <v>0</v>
      </c>
      <c r="H11" s="14" t="n">
        <v>0</v>
      </c>
      <c r="I11" s="14" t="n">
        <v>0</v>
      </c>
      <c r="J11" s="14" t="n">
        <v>20000</v>
      </c>
      <c r="K11" s="14" t="n">
        <v>0</v>
      </c>
      <c r="L11" s="14" t="n">
        <v>0</v>
      </c>
      <c r="M11" s="14" t="n">
        <v>10000</v>
      </c>
      <c r="N11" s="15">
        <f>SUM(B11:M11)</f>
        <v/>
      </c>
    </row>
    <row r="12">
      <c r="A12" s="13" t="inlineStr">
        <is>
          <t>Cotisations, dons, mécénat</t>
        </is>
      </c>
      <c r="B12" s="14" t="n">
        <v>2500</v>
      </c>
      <c r="C12" s="14" t="n">
        <v>800</v>
      </c>
      <c r="D12" s="14" t="n">
        <v>600</v>
      </c>
      <c r="E12" s="14" t="n">
        <v>700</v>
      </c>
      <c r="F12" s="14" t="n">
        <v>500</v>
      </c>
      <c r="G12" s="14" t="n">
        <v>400</v>
      </c>
      <c r="H12" s="14" t="n">
        <v>300</v>
      </c>
      <c r="I12" s="14" t="n">
        <v>200</v>
      </c>
      <c r="J12" s="14" t="n">
        <v>3000</v>
      </c>
      <c r="K12" s="14" t="n">
        <v>900</v>
      </c>
      <c r="L12" s="14" t="n">
        <v>1200</v>
      </c>
      <c r="M12" s="14" t="n">
        <v>4000</v>
      </c>
      <c r="N12" s="15">
        <f>SUM(B12:M12)</f>
        <v/>
      </c>
    </row>
    <row r="13">
      <c r="A13" s="13" t="inlineStr">
        <is>
          <t>Remboursement de crédit de TVA</t>
        </is>
      </c>
      <c r="B13" s="14" t="n">
        <v>0</v>
      </c>
      <c r="C13" s="14" t="n">
        <v>0</v>
      </c>
      <c r="D13" s="14" t="n">
        <v>0</v>
      </c>
      <c r="E13" s="14" t="n">
        <v>1800</v>
      </c>
      <c r="F13" s="14" t="n">
        <v>0</v>
      </c>
      <c r="G13" s="14" t="n">
        <v>0</v>
      </c>
      <c r="H13" s="14" t="n">
        <v>0</v>
      </c>
      <c r="I13" s="14" t="n">
        <v>0</v>
      </c>
      <c r="J13" s="14" t="n">
        <v>0</v>
      </c>
      <c r="K13" s="14" t="n">
        <v>0</v>
      </c>
      <c r="L13" s="14" t="n">
        <v>0</v>
      </c>
      <c r="M13" s="14" t="n">
        <v>0</v>
      </c>
      <c r="N13" s="15">
        <f>SUM(B13:M13)</f>
        <v/>
      </c>
    </row>
    <row r="14">
      <c r="A14" s="13" t="inlineStr">
        <is>
          <t>Emprunts et apports reçus</t>
        </is>
      </c>
      <c r="B14" s="14" t="n">
        <v>0</v>
      </c>
      <c r="C14" s="14" t="n">
        <v>0</v>
      </c>
      <c r="D14" s="14" t="n">
        <v>0</v>
      </c>
      <c r="E14" s="14" t="n">
        <v>0</v>
      </c>
      <c r="F14" s="14" t="n">
        <v>0</v>
      </c>
      <c r="G14" s="14" t="n">
        <v>0</v>
      </c>
      <c r="H14" s="14" t="n">
        <v>0</v>
      </c>
      <c r="I14" s="14" t="n">
        <v>0</v>
      </c>
      <c r="J14" s="14" t="n">
        <v>0</v>
      </c>
      <c r="K14" s="14" t="n">
        <v>0</v>
      </c>
      <c r="L14" s="14" t="n">
        <v>0</v>
      </c>
      <c r="M14" s="14" t="n">
        <v>0</v>
      </c>
      <c r="N14" s="15">
        <f>SUM(B14:M14)</f>
        <v/>
      </c>
    </row>
    <row r="15">
      <c r="A15" s="13" t="inlineStr">
        <is>
          <t>Autres encaissements</t>
        </is>
      </c>
      <c r="B15" s="14" t="n">
        <v>0</v>
      </c>
      <c r="C15" s="14" t="n">
        <v>0</v>
      </c>
      <c r="D15" s="14" t="n">
        <v>0</v>
      </c>
      <c r="E15" s="14" t="n">
        <v>0</v>
      </c>
      <c r="F15" s="14" t="n">
        <v>500</v>
      </c>
      <c r="G15" s="14" t="n">
        <v>0</v>
      </c>
      <c r="H15" s="14" t="n">
        <v>0</v>
      </c>
      <c r="I15" s="14" t="n">
        <v>0</v>
      </c>
      <c r="J15" s="14" t="n">
        <v>0</v>
      </c>
      <c r="K15" s="14" t="n">
        <v>0</v>
      </c>
      <c r="L15" s="14" t="n">
        <v>0</v>
      </c>
      <c r="M15" s="14" t="n">
        <v>0</v>
      </c>
      <c r="N15" s="15">
        <f>SUM(B15:M15)</f>
        <v/>
      </c>
    </row>
    <row r="16">
      <c r="A16" s="8" t="inlineStr">
        <is>
          <t>Total encaissements</t>
        </is>
      </c>
      <c r="B16" s="9">
        <f>SUM(B10:B15)</f>
        <v/>
      </c>
      <c r="C16" s="9">
        <f>SUM(C10:C15)</f>
        <v/>
      </c>
      <c r="D16" s="9">
        <f>SUM(D10:D15)</f>
        <v/>
      </c>
      <c r="E16" s="9">
        <f>SUM(E10:E15)</f>
        <v/>
      </c>
      <c r="F16" s="9">
        <f>SUM(F10:F15)</f>
        <v/>
      </c>
      <c r="G16" s="9">
        <f>SUM(G10:G15)</f>
        <v/>
      </c>
      <c r="H16" s="9">
        <f>SUM(H10:H15)</f>
        <v/>
      </c>
      <c r="I16" s="9">
        <f>SUM(I10:I15)</f>
        <v/>
      </c>
      <c r="J16" s="9">
        <f>SUM(J10:J15)</f>
        <v/>
      </c>
      <c r="K16" s="9">
        <f>SUM(K10:K15)</f>
        <v/>
      </c>
      <c r="L16" s="9">
        <f>SUM(L10:L15)</f>
        <v/>
      </c>
      <c r="M16" s="9">
        <f>SUM(M10:M15)</f>
        <v/>
      </c>
      <c r="N16" s="9">
        <f>SUM(N10:N15)</f>
        <v/>
      </c>
    </row>
    <row r="18">
      <c r="A18" s="11" t="inlineStr">
        <is>
          <t>Décaissements</t>
        </is>
      </c>
      <c r="B18" s="12" t="n"/>
      <c r="C18" s="12" t="n"/>
      <c r="D18" s="12" t="n"/>
      <c r="E18" s="12" t="n"/>
      <c r="F18" s="12" t="n"/>
      <c r="G18" s="12" t="n"/>
      <c r="H18" s="12" t="n"/>
      <c r="I18" s="12" t="n"/>
      <c r="J18" s="12" t="n"/>
      <c r="K18" s="12" t="n"/>
      <c r="L18" s="12" t="n"/>
      <c r="M18" s="12" t="n"/>
      <c r="N18" s="12" t="n"/>
    </row>
    <row r="19">
      <c r="A19" s="13" t="inlineStr">
        <is>
          <t>Fournisseurs et achats (TTC)</t>
        </is>
      </c>
      <c r="B19" s="14" t="n">
        <v>5200</v>
      </c>
      <c r="C19" s="14" t="n">
        <v>4800</v>
      </c>
      <c r="D19" s="14" t="n">
        <v>5600</v>
      </c>
      <c r="E19" s="14" t="n">
        <v>6000</v>
      </c>
      <c r="F19" s="14" t="n">
        <v>5600</v>
      </c>
      <c r="G19" s="14" t="n">
        <v>6400</v>
      </c>
      <c r="H19" s="14" t="n">
        <v>4800</v>
      </c>
      <c r="I19" s="14" t="n">
        <v>3600</v>
      </c>
      <c r="J19" s="14" t="n">
        <v>6000</v>
      </c>
      <c r="K19" s="14" t="n">
        <v>6800</v>
      </c>
      <c r="L19" s="14" t="n">
        <v>6400</v>
      </c>
      <c r="M19" s="14" t="n">
        <v>7200</v>
      </c>
      <c r="N19" s="15">
        <f>SUM(B19:M19)</f>
        <v/>
      </c>
    </row>
    <row r="20">
      <c r="A20" s="13" t="inlineStr">
        <is>
          <t>Salaires nets</t>
        </is>
      </c>
      <c r="B20" s="14" t="n">
        <v>8500</v>
      </c>
      <c r="C20" s="14" t="n">
        <v>8500</v>
      </c>
      <c r="D20" s="14" t="n">
        <v>8500</v>
      </c>
      <c r="E20" s="14" t="n">
        <v>8500</v>
      </c>
      <c r="F20" s="14" t="n">
        <v>8500</v>
      </c>
      <c r="G20" s="14" t="n">
        <v>8500</v>
      </c>
      <c r="H20" s="14" t="n">
        <v>8500</v>
      </c>
      <c r="I20" s="14" t="n">
        <v>8500</v>
      </c>
      <c r="J20" s="14" t="n">
        <v>8800</v>
      </c>
      <c r="K20" s="14" t="n">
        <v>8800</v>
      </c>
      <c r="L20" s="14" t="n">
        <v>8800</v>
      </c>
      <c r="M20" s="14" t="n">
        <v>8800</v>
      </c>
      <c r="N20" s="15">
        <f>SUM(B20:M20)</f>
        <v/>
      </c>
    </row>
    <row r="21">
      <c r="A21" s="13" t="inlineStr">
        <is>
          <t>Charges sociales</t>
        </is>
      </c>
      <c r="B21" s="14" t="n">
        <v>0</v>
      </c>
      <c r="C21" s="14" t="n">
        <v>4400</v>
      </c>
      <c r="D21" s="14" t="n">
        <v>0</v>
      </c>
      <c r="E21" s="14" t="n">
        <v>4400</v>
      </c>
      <c r="F21" s="14" t="n">
        <v>0</v>
      </c>
      <c r="G21" s="14" t="n">
        <v>4500</v>
      </c>
      <c r="H21" s="14" t="n">
        <v>0</v>
      </c>
      <c r="I21" s="14" t="n">
        <v>4500</v>
      </c>
      <c r="J21" s="14" t="n">
        <v>0</v>
      </c>
      <c r="K21" s="14" t="n">
        <v>4600</v>
      </c>
      <c r="L21" s="14" t="n">
        <v>0</v>
      </c>
      <c r="M21" s="14" t="n">
        <v>4600</v>
      </c>
      <c r="N21" s="15">
        <f>SUM(B21:M21)</f>
        <v/>
      </c>
    </row>
    <row r="22">
      <c r="A22" s="13" t="inlineStr">
        <is>
          <t>Loyers, assurances, abonnements</t>
        </is>
      </c>
      <c r="B22" s="14" t="n">
        <v>1800</v>
      </c>
      <c r="C22" s="14" t="n">
        <v>1800</v>
      </c>
      <c r="D22" s="14" t="n">
        <v>1800</v>
      </c>
      <c r="E22" s="14" t="n">
        <v>1800</v>
      </c>
      <c r="F22" s="14" t="n">
        <v>1800</v>
      </c>
      <c r="G22" s="14" t="n">
        <v>1800</v>
      </c>
      <c r="H22" s="14" t="n">
        <v>1800</v>
      </c>
      <c r="I22" s="14" t="n">
        <v>1800</v>
      </c>
      <c r="J22" s="14" t="n">
        <v>1800</v>
      </c>
      <c r="K22" s="14" t="n">
        <v>1800</v>
      </c>
      <c r="L22" s="14" t="n">
        <v>1800</v>
      </c>
      <c r="M22" s="14" t="n">
        <v>1800</v>
      </c>
      <c r="N22" s="15">
        <f>SUM(B22:M22)</f>
        <v/>
      </c>
    </row>
    <row r="23">
      <c r="A23" s="13" t="inlineStr">
        <is>
          <t>TVA à décaisser</t>
        </is>
      </c>
      <c r="B23" s="14" t="n">
        <v>0</v>
      </c>
      <c r="C23" s="14" t="n">
        <v>1200</v>
      </c>
      <c r="D23" s="14" t="n">
        <v>0</v>
      </c>
      <c r="E23" s="14" t="n">
        <v>0</v>
      </c>
      <c r="F23" s="14" t="n">
        <v>1300</v>
      </c>
      <c r="G23" s="14" t="n">
        <v>0</v>
      </c>
      <c r="H23" s="14" t="n">
        <v>0</v>
      </c>
      <c r="I23" s="14" t="n">
        <v>1100</v>
      </c>
      <c r="J23" s="14" t="n">
        <v>0</v>
      </c>
      <c r="K23" s="14" t="n">
        <v>0</v>
      </c>
      <c r="L23" s="14" t="n">
        <v>1400</v>
      </c>
      <c r="M23" s="14" t="n">
        <v>0</v>
      </c>
      <c r="N23" s="15">
        <f>SUM(B23:M23)</f>
        <v/>
      </c>
    </row>
    <row r="24">
      <c r="A24" s="13" t="inlineStr">
        <is>
          <t>Impôts et taxes</t>
        </is>
      </c>
      <c r="B24" s="14" t="n">
        <v>0</v>
      </c>
      <c r="C24" s="14" t="n">
        <v>0</v>
      </c>
      <c r="D24" s="14" t="n">
        <v>900</v>
      </c>
      <c r="E24" s="14" t="n">
        <v>0</v>
      </c>
      <c r="F24" s="14" t="n">
        <v>0</v>
      </c>
      <c r="G24" s="14" t="n">
        <v>0</v>
      </c>
      <c r="H24" s="14" t="n">
        <v>0</v>
      </c>
      <c r="I24" s="14" t="n">
        <v>0</v>
      </c>
      <c r="J24" s="14" t="n">
        <v>0</v>
      </c>
      <c r="K24" s="14" t="n">
        <v>0</v>
      </c>
      <c r="L24" s="14" t="n">
        <v>0</v>
      </c>
      <c r="M24" s="14" t="n">
        <v>1200</v>
      </c>
      <c r="N24" s="15">
        <f>SUM(B24:M24)</f>
        <v/>
      </c>
    </row>
    <row r="25">
      <c r="A25" s="13" t="inlineStr">
        <is>
          <t>Remboursements d'emprunt</t>
        </is>
      </c>
      <c r="B25" s="14" t="n">
        <v>850</v>
      </c>
      <c r="C25" s="14" t="n">
        <v>850</v>
      </c>
      <c r="D25" s="14" t="n">
        <v>850</v>
      </c>
      <c r="E25" s="14" t="n">
        <v>850</v>
      </c>
      <c r="F25" s="14" t="n">
        <v>850</v>
      </c>
      <c r="G25" s="14" t="n">
        <v>850</v>
      </c>
      <c r="H25" s="14" t="n">
        <v>850</v>
      </c>
      <c r="I25" s="14" t="n">
        <v>850</v>
      </c>
      <c r="J25" s="14" t="n">
        <v>850</v>
      </c>
      <c r="K25" s="14" t="n">
        <v>850</v>
      </c>
      <c r="L25" s="14" t="n">
        <v>850</v>
      </c>
      <c r="M25" s="14" t="n">
        <v>850</v>
      </c>
      <c r="N25" s="15">
        <f>SUM(B25:M25)</f>
        <v/>
      </c>
    </row>
    <row r="26">
      <c r="A26" s="13" t="inlineStr">
        <is>
          <t>Investissements</t>
        </is>
      </c>
      <c r="B26" s="14" t="n">
        <v>0</v>
      </c>
      <c r="C26" s="14" t="n">
        <v>0</v>
      </c>
      <c r="D26" s="14" t="n">
        <v>0</v>
      </c>
      <c r="E26" s="14" t="n">
        <v>0</v>
      </c>
      <c r="F26" s="14" t="n">
        <v>0</v>
      </c>
      <c r="G26" s="14" t="n">
        <v>9000</v>
      </c>
      <c r="H26" s="14" t="n">
        <v>0</v>
      </c>
      <c r="I26" s="14" t="n">
        <v>0</v>
      </c>
      <c r="J26" s="14" t="n">
        <v>0</v>
      </c>
      <c r="K26" s="14" t="n">
        <v>0</v>
      </c>
      <c r="L26" s="14" t="n">
        <v>0</v>
      </c>
      <c r="M26" s="14" t="n">
        <v>0</v>
      </c>
      <c r="N26" s="15">
        <f>SUM(B26:M26)</f>
        <v/>
      </c>
    </row>
    <row r="27">
      <c r="A27" s="13" t="inlineStr">
        <is>
          <t>Autres décaissements</t>
        </is>
      </c>
      <c r="B27" s="14" t="n">
        <v>300</v>
      </c>
      <c r="C27" s="14" t="n">
        <v>300</v>
      </c>
      <c r="D27" s="14" t="n">
        <v>300</v>
      </c>
      <c r="E27" s="14" t="n">
        <v>300</v>
      </c>
      <c r="F27" s="14" t="n">
        <v>300</v>
      </c>
      <c r="G27" s="14" t="n">
        <v>300</v>
      </c>
      <c r="H27" s="14" t="n">
        <v>300</v>
      </c>
      <c r="I27" s="14" t="n">
        <v>300</v>
      </c>
      <c r="J27" s="14" t="n">
        <v>300</v>
      </c>
      <c r="K27" s="14" t="n">
        <v>300</v>
      </c>
      <c r="L27" s="14" t="n">
        <v>300</v>
      </c>
      <c r="M27" s="14" t="n">
        <v>300</v>
      </c>
      <c r="N27" s="15">
        <f>SUM(B27:M27)</f>
        <v/>
      </c>
    </row>
    <row r="28">
      <c r="A28" s="8" t="inlineStr">
        <is>
          <t>Total décaissements</t>
        </is>
      </c>
      <c r="B28" s="9">
        <f>SUM(B19:B27)</f>
        <v/>
      </c>
      <c r="C28" s="9">
        <f>SUM(C19:C27)</f>
        <v/>
      </c>
      <c r="D28" s="9">
        <f>SUM(D19:D27)</f>
        <v/>
      </c>
      <c r="E28" s="9">
        <f>SUM(E19:E27)</f>
        <v/>
      </c>
      <c r="F28" s="9">
        <f>SUM(F19:F27)</f>
        <v/>
      </c>
      <c r="G28" s="9">
        <f>SUM(G19:G27)</f>
        <v/>
      </c>
      <c r="H28" s="9">
        <f>SUM(H19:H27)</f>
        <v/>
      </c>
      <c r="I28" s="9">
        <f>SUM(I19:I27)</f>
        <v/>
      </c>
      <c r="J28" s="9">
        <f>SUM(J19:J27)</f>
        <v/>
      </c>
      <c r="K28" s="9">
        <f>SUM(K19:K27)</f>
        <v/>
      </c>
      <c r="L28" s="9">
        <f>SUM(L19:L27)</f>
        <v/>
      </c>
      <c r="M28" s="9">
        <f>SUM(M19:M27)</f>
        <v/>
      </c>
      <c r="N28" s="9">
        <f>SUM(N19:N27)</f>
        <v/>
      </c>
    </row>
    <row r="30">
      <c r="A30" s="8" t="inlineStr">
        <is>
          <t>Solde du mois (encaissements moins décaissements)</t>
        </is>
      </c>
      <c r="B30" s="9">
        <f>B16-B28</f>
        <v/>
      </c>
      <c r="C30" s="9">
        <f>C16-C28</f>
        <v/>
      </c>
      <c r="D30" s="9">
        <f>D16-D28</f>
        <v/>
      </c>
      <c r="E30" s="9">
        <f>E16-E28</f>
        <v/>
      </c>
      <c r="F30" s="9">
        <f>F16-F28</f>
        <v/>
      </c>
      <c r="G30" s="9">
        <f>G16-G28</f>
        <v/>
      </c>
      <c r="H30" s="9">
        <f>H16-H28</f>
        <v/>
      </c>
      <c r="I30" s="9">
        <f>I16-I28</f>
        <v/>
      </c>
      <c r="J30" s="9">
        <f>J16-J28</f>
        <v/>
      </c>
      <c r="K30" s="9">
        <f>K16-K28</f>
        <v/>
      </c>
      <c r="L30" s="9">
        <f>L16-L28</f>
        <v/>
      </c>
      <c r="M30" s="9">
        <f>M16-M28</f>
        <v/>
      </c>
      <c r="N30" s="9">
        <f>SUM(B30:M30)</f>
        <v/>
      </c>
    </row>
    <row r="31">
      <c r="A31" s="8" t="inlineStr">
        <is>
          <t>Trésorerie en fin de mois</t>
        </is>
      </c>
      <c r="B31" s="9">
        <f>B7+B30</f>
        <v/>
      </c>
      <c r="C31" s="9">
        <f>C7+C30</f>
        <v/>
      </c>
      <c r="D31" s="9">
        <f>D7+D30</f>
        <v/>
      </c>
      <c r="E31" s="9">
        <f>E7+E30</f>
        <v/>
      </c>
      <c r="F31" s="9">
        <f>F7+F30</f>
        <v/>
      </c>
      <c r="G31" s="9">
        <f>G7+G30</f>
        <v/>
      </c>
      <c r="H31" s="9">
        <f>H7+H30</f>
        <v/>
      </c>
      <c r="I31" s="9">
        <f>I7+I30</f>
        <v/>
      </c>
      <c r="J31" s="9">
        <f>J7+J30</f>
        <v/>
      </c>
      <c r="K31" s="9">
        <f>K7+K30</f>
        <v/>
      </c>
      <c r="L31" s="9">
        <f>L7+L30</f>
        <v/>
      </c>
      <c r="M31" s="9">
        <f>M7+M30</f>
        <v/>
      </c>
      <c r="N31" s="9">
        <f>M31</f>
        <v/>
      </c>
    </row>
    <row r="32">
      <c r="A32" s="2" t="inlineStr">
        <is>
          <t>La trésorerie de début de mois reprend automatiquement la fin du mois précédent.</t>
        </is>
      </c>
    </row>
    <row r="34">
      <c r="A34" s="1" t="inlineStr">
        <is>
          <t>Synthèse</t>
        </is>
      </c>
    </row>
    <row r="35">
      <c r="A35" s="8" t="inlineStr">
        <is>
          <t>Point bas de trésorerie sur la période</t>
        </is>
      </c>
      <c r="B35" s="9">
        <f>MIN(B31:M31)</f>
        <v/>
      </c>
    </row>
    <row r="36">
      <c r="A36" s="8" t="inlineStr">
        <is>
          <t>Mois du point bas</t>
        </is>
      </c>
      <c r="B36" s="16">
        <f>INDEX(B6:M6,MATCH(B35,B31:M31,0))</f>
        <v/>
      </c>
    </row>
    <row r="37">
      <c r="A37" s="8" t="inlineStr">
        <is>
          <t>Nombre de mois en trésorerie négative</t>
        </is>
      </c>
      <c r="B37" s="17">
        <f>COUNTIF(B31:M31,"&lt;0")</f>
        <v/>
      </c>
    </row>
    <row r="38">
      <c r="A38" s="8" t="inlineStr">
        <is>
          <t>Seuil d'alerte (trésorerie minimale souhaitée)</t>
        </is>
      </c>
      <c r="B38" s="14" t="n">
        <v>10000</v>
      </c>
    </row>
    <row r="39">
      <c r="A39" s="8" t="inlineStr">
        <is>
          <t>Mois sous le seuil d'alerte</t>
        </is>
      </c>
      <c r="B39" s="17">
        <f>COUNTIF(B31:M31,"&lt;"&amp;B38)</f>
        <v/>
      </c>
    </row>
    <row r="40">
      <c r="A40" s="8" t="inlineStr">
        <is>
          <t>Variation de trésorerie sur 12 mois</t>
        </is>
      </c>
      <c r="B40" s="9">
        <f>M31-B7</f>
        <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10" customWidth="1" min="1" max="1"/>
  </cols>
  <sheetData>
    <row r="1">
      <c r="A1" s="1" t="inlineStr">
        <is>
          <t>Notice d'utilisation</t>
        </is>
      </c>
    </row>
    <row r="3">
      <c r="A3" s="18" t="inlineStr">
        <is>
          <t>Cellules à remplir : texte bleu sur fond jaune pâle. Les autres cellules contiennent des formules, ne les écrasez pas.</t>
        </is>
      </c>
    </row>
    <row r="4">
      <c r="A4" s="18" t="inlineStr">
        <is>
          <t>Les montants d'exemple sont des ordres de grandeur, à remplacer par vos propres chiffres.</t>
        </is>
      </c>
    </row>
    <row r="5">
      <c r="A5" s="19" t="inlineStr">
        <is>
          <t>Principe :</t>
        </is>
      </c>
    </row>
    <row r="6">
      <c r="A6" s="18" t="inlineStr">
        <is>
          <t>Chaque montant est placé au mois où l'argent sort ou entre réellement, TTC, et non au mois de la facture ou de la notification. Une subvention notifiée en janvier et versée en septembre se saisit en septembre.</t>
        </is>
      </c>
    </row>
    <row r="7">
      <c r="A7" s="18" t="inlineStr">
        <is>
          <t>Le solde du mois est la différence entre encaissements et décaissements ; la trésorerie de fin de mois ajoute ce solde à celle du début. La synthèse calcule le point bas, le mois où il survient, et le nombre de mois sous votre seuil d'alerte.</t>
        </is>
      </c>
    </row>
    <row r="8">
      <c r="A8" s="19" t="inlineStr">
        <is>
          <t>Conseils :</t>
        </is>
      </c>
    </row>
    <row r="9">
      <c r="A9" s="18" t="inlineStr">
        <is>
          <t>Distinguez ce qui est certain (contrat signé, subvention notifiée) de ce qui est probable ou incertain, et testez une version prudente en décalant les encaissements incertains d'un ou deux mois.</t>
        </is>
      </c>
    </row>
    <row r="10">
      <c r="A10" s="18" t="inlineStr">
        <is>
          <t>Chaque mois, remplacez la prévision échue par le mouvement réel et redatez ce qui a glissé. Le plan n'a de valeur que tenu à jour.</t>
        </is>
      </c>
    </row>
    <row r="11">
      <c r="A11" s="19" t="inlineStr">
        <is>
          <t>Pour aller plus loin :</t>
        </is>
      </c>
    </row>
    <row r="12">
      <c r="A12" s="18" t="inlineStr">
        <is>
          <t>Budgetic construit ce plan à partir de votre budget et de vos échéances, le rapproche de la banque et le recalcule à chaque changement d'hypothèse : app.budgetic.eu.</t>
        </is>
      </c>
    </row>
    <row r="14">
      <c r="A14" s="2" t="inlineStr">
        <is>
          <t>Modèle proposé par Budgetic, budgetic.eu. Libre d'usage.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2026-09-20T18:23:54Z</dcterms:created>
  <dcterms:modified xmlns:dcterms="http://purl.org/dc/terms/" xmlns:xsi="http://www.w3.org/2001/XMLSchema-instance" xsi:type="dcterms:W3CDTF">2026-09-20T18:23:54Z</dcterms:modified>
</cp:coreProperties>
</file>